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M:\BELEID algemeen\WZK\Financien MJP\"/>
    </mc:Choice>
  </mc:AlternateContent>
  <xr:revisionPtr revIDLastSave="0" documentId="8_{7FF0DFE3-6119-4AB8-BCE9-139FFE984AE9}" xr6:coauthVersionLast="47" xr6:coauthVersionMax="47" xr10:uidLastSave="{00000000-0000-0000-0000-000000000000}"/>
  <bookViews>
    <workbookView xWindow="20100" yWindow="-10692" windowWidth="17280" windowHeight="8880" xr2:uid="{888ED8C6-124B-4132-8D87-43EC11E4A93E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3" i="1" l="1"/>
  <c r="G47" i="1" s="1"/>
  <c r="G37" i="1"/>
  <c r="G45" i="1"/>
  <c r="G43" i="1"/>
  <c r="G41" i="1"/>
  <c r="G38" i="1"/>
  <c r="G32" i="1"/>
  <c r="G28" i="1"/>
  <c r="G21" i="1"/>
  <c r="G20" i="1"/>
  <c r="G15" i="1"/>
  <c r="G12" i="1"/>
  <c r="G10" i="1"/>
  <c r="G6" i="1"/>
</calcChain>
</file>

<file path=xl/sharedStrings.xml><?xml version="1.0" encoding="utf-8"?>
<sst xmlns="http://schemas.openxmlformats.org/spreadsheetml/2006/main" count="70" uniqueCount="70">
  <si>
    <t>AFREKENING 2023</t>
  </si>
  <si>
    <t>Beleidsitem</t>
  </si>
  <si>
    <t>0190-01</t>
  </si>
  <si>
    <t>0110-01+ 0111-01+ 0100-01</t>
  </si>
  <si>
    <t>0119-01</t>
  </si>
  <si>
    <t>0113-01</t>
  </si>
  <si>
    <t>0115-01</t>
  </si>
  <si>
    <t>0905-01</t>
  </si>
  <si>
    <t>0900-01</t>
  </si>
  <si>
    <t>0943-01</t>
  </si>
  <si>
    <t>0943-02</t>
  </si>
  <si>
    <t>0986-01</t>
  </si>
  <si>
    <t>TOTAAL</t>
  </si>
  <si>
    <t>VOORSCHOT</t>
  </si>
  <si>
    <t>afrekening</t>
  </si>
  <si>
    <t>omschrijving</t>
  </si>
  <si>
    <t>patrimonium</t>
  </si>
  <si>
    <t>ondersteunende diensten</t>
  </si>
  <si>
    <t>project ontwikkeling</t>
  </si>
  <si>
    <t>archivaris</t>
  </si>
  <si>
    <t>veiligheids-consulent</t>
  </si>
  <si>
    <t>juridische dienst</t>
  </si>
  <si>
    <t>Schuld-bemiddeling</t>
  </si>
  <si>
    <t>RD gezinszorg</t>
  </si>
  <si>
    <t>Vliegende  Verzorgenden</t>
  </si>
  <si>
    <t>psychologische bijstand</t>
  </si>
  <si>
    <t>OCMW</t>
  </si>
  <si>
    <t>affligem</t>
  </si>
  <si>
    <t>bever</t>
  </si>
  <si>
    <t>dilbeek</t>
  </si>
  <si>
    <t>galmaarden</t>
  </si>
  <si>
    <t>herne</t>
  </si>
  <si>
    <t>lennik</t>
  </si>
  <si>
    <t>londerzeel</t>
  </si>
  <si>
    <t>meise</t>
  </si>
  <si>
    <t>merchtem</t>
  </si>
  <si>
    <t>opwijk</t>
  </si>
  <si>
    <t>pepingen</t>
  </si>
  <si>
    <t>roosdaal</t>
  </si>
  <si>
    <t>ternat</t>
  </si>
  <si>
    <t>liedekerke</t>
  </si>
  <si>
    <t>linkebeek</t>
  </si>
  <si>
    <t>drogenbos</t>
  </si>
  <si>
    <t>wemmel</t>
  </si>
  <si>
    <t>sint-pieters-leeuw</t>
  </si>
  <si>
    <t>Kraainem</t>
  </si>
  <si>
    <t>Machelen</t>
  </si>
  <si>
    <t>Geraardsbergen</t>
  </si>
  <si>
    <t>Overijse</t>
  </si>
  <si>
    <t>Hoeilaart</t>
  </si>
  <si>
    <t>Kapelle-op-den-Bos</t>
  </si>
  <si>
    <t>Kampenhout</t>
  </si>
  <si>
    <t>Steenokkerzeel</t>
  </si>
  <si>
    <t>Gemeentebestuur</t>
  </si>
  <si>
    <t>gemeente Affligem</t>
  </si>
  <si>
    <t>gemeente Bever</t>
  </si>
  <si>
    <t>gemeente Drogenbos</t>
  </si>
  <si>
    <t>gemeente galmaarden</t>
  </si>
  <si>
    <t>gemeente herne</t>
  </si>
  <si>
    <t>gemeente Kampenhout</t>
  </si>
  <si>
    <t>gemeente Kapelle-o/d-Bos</t>
  </si>
  <si>
    <t>gemeente Lennik</t>
  </si>
  <si>
    <t>gemeente Liedekerke</t>
  </si>
  <si>
    <t>gemeente Machelen</t>
  </si>
  <si>
    <t>gemeente Meise</t>
  </si>
  <si>
    <t>gemeente Opwijk</t>
  </si>
  <si>
    <t>gemeente Pepingen</t>
  </si>
  <si>
    <t>gemeente Roosdaal</t>
  </si>
  <si>
    <t>gemeente Wemmel</t>
  </si>
  <si>
    <t>gemeente Linkebeek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</si>
</sst>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indexed="8"/>
      <name val="Calibri"/>
      <family val="2"/>
    </font>
    <font>
      <sz val="12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i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2" fontId="2" fillId="0" borderId="0" xfId="0" applyNumberFormat="1" applyFont="1"/>
    <xf numFmtId="2" fontId="0" fillId="0" borderId="0" xfId="0" applyNumberFormat="1"/>
    <xf numFmtId="2" fontId="3" fillId="0" borderId="0" xfId="0" applyNumberFormat="1" applyFont="1"/>
    <xf numFmtId="0" fontId="2" fillId="0" borderId="0" xfId="0" applyFont="1" applyAlignment="1">
      <alignment horizontal="left"/>
    </xf>
    <xf numFmtId="2" fontId="2" fillId="0" borderId="1" xfId="0" applyNumberFormat="1" applyFont="1" applyBorder="1"/>
    <xf numFmtId="0" fontId="0" fillId="0" borderId="1" xfId="0" applyBorder="1"/>
    <xf numFmtId="2" fontId="4" fillId="0" borderId="2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 wrapText="1"/>
    </xf>
    <xf numFmtId="0" fontId="2" fillId="0" borderId="1" xfId="0" applyFont="1" applyBorder="1"/>
    <xf numFmtId="0" fontId="2" fillId="0" borderId="3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2" fontId="6" fillId="0" borderId="1" xfId="0" applyNumberFormat="1" applyFont="1" applyBorder="1"/>
    <xf numFmtId="0" fontId="6" fillId="0" borderId="1" xfId="0" applyFont="1" applyBorder="1"/>
    <xf numFmtId="0" fontId="2" fillId="0" borderId="1" xfId="0" applyFont="1" applyBorder="1" applyAlignment="1">
      <alignment wrapText="1"/>
    </xf>
    <xf numFmtId="2" fontId="2" fillId="0" borderId="3" xfId="0" applyNumberFormat="1" applyFont="1" applyBorder="1" applyAlignment="1">
      <alignment horizontal="center" wrapText="1"/>
    </xf>
    <xf numFmtId="2" fontId="2" fillId="0" borderId="2" xfId="0" applyNumberFormat="1" applyFont="1" applyBorder="1" applyAlignment="1">
      <alignment horizontal="center" wrapText="1"/>
    </xf>
    <xf numFmtId="2" fontId="1" fillId="0" borderId="0" xfId="0" applyNumberFormat="1" applyFont="1"/>
    <xf numFmtId="2" fontId="4" fillId="0" borderId="2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right" wrapText="1"/>
    </xf>
    <xf numFmtId="4" fontId="2" fillId="0" borderId="4" xfId="0" applyNumberFormat="1" applyFont="1" applyBorder="1" applyAlignment="1">
      <alignment horizontal="right"/>
    </xf>
    <xf numFmtId="2" fontId="2" fillId="0" borderId="1" xfId="0" applyNumberFormat="1" applyFont="1" applyBorder="1" applyAlignment="1">
      <alignment horizontal="right" wrapText="1"/>
    </xf>
    <xf numFmtId="2" fontId="2" fillId="0" borderId="3" xfId="0" applyNumberFormat="1" applyFont="1" applyBorder="1" applyAlignment="1">
      <alignment horizontal="right" wrapText="1"/>
    </xf>
    <xf numFmtId="2" fontId="2" fillId="0" borderId="2" xfId="0" applyNumberFormat="1" applyFont="1" applyBorder="1" applyAlignment="1">
      <alignment horizontal="right" wrapText="1"/>
    </xf>
    <xf numFmtId="2" fontId="5" fillId="0" borderId="1" xfId="0" applyNumberFormat="1" applyFont="1" applyBorder="1" applyAlignment="1">
      <alignment horizontal="right"/>
    </xf>
    <xf numFmtId="4" fontId="2" fillId="0" borderId="1" xfId="0" applyNumberFormat="1" applyFont="1" applyBorder="1"/>
    <xf numFmtId="4" fontId="0" fillId="0" borderId="0" xfId="0" applyNumberFormat="1"/>
    <xf numFmtId="4" fontId="4" fillId="0" borderId="1" xfId="0" applyNumberFormat="1" applyFont="1" applyBorder="1"/>
    <xf numFmtId="4" fontId="0" fillId="0" borderId="1" xfId="0" applyNumberFormat="1" applyBorder="1"/>
    <xf numFmtId="2" fontId="4" fillId="0" borderId="1" xfId="0" applyNumberFormat="1" applyFont="1" applyBorder="1"/>
    <xf numFmtId="2" fontId="2" fillId="0" borderId="3" xfId="0" applyNumberFormat="1" applyFont="1" applyBorder="1"/>
    <xf numFmtId="2" fontId="4" fillId="0" borderId="2" xfId="0" applyNumberFormat="1" applyFont="1" applyBorder="1"/>
    <xf numFmtId="4" fontId="2" fillId="0" borderId="0" xfId="0" applyNumberFormat="1" applyFont="1"/>
    <xf numFmtId="4" fontId="2" fillId="0" borderId="4" xfId="0" applyNumberFormat="1" applyFont="1" applyBorder="1"/>
    <xf numFmtId="4" fontId="2" fillId="0" borderId="3" xfId="0" applyNumberFormat="1" applyFont="1" applyBorder="1"/>
    <xf numFmtId="4" fontId="4" fillId="0" borderId="5" xfId="0" applyNumberFormat="1" applyFont="1" applyBorder="1"/>
    <xf numFmtId="2" fontId="4" fillId="0" borderId="5" xfId="0" applyNumberFormat="1" applyFont="1" applyBorder="1"/>
    <xf numFmtId="2" fontId="2" fillId="0" borderId="1" xfId="0" applyNumberFormat="1" applyFont="1" applyBorder="1" applyAlignment="1">
      <alignment horizontal="right"/>
    </xf>
    <xf numFmtId="2" fontId="2" fillId="0" borderId="3" xfId="0" applyNumberFormat="1" applyFont="1" applyBorder="1" applyAlignment="1">
      <alignment horizontal="right"/>
    </xf>
    <xf numFmtId="2" fontId="2" fillId="0" borderId="2" xfId="0" applyNumberFormat="1" applyFont="1" applyBorder="1"/>
    <xf numFmtId="2" fontId="2" fillId="0" borderId="2" xfId="0" applyNumberFormat="1" applyFont="1" applyBorder="1" applyAlignment="1">
      <alignment horizontal="right"/>
    </xf>
    <xf numFmtId="2" fontId="7" fillId="0" borderId="0" xfId="0" applyNumberFormat="1" applyFont="1"/>
    <xf numFmtId="2" fontId="5" fillId="0" borderId="0" xfId="0" applyNumberFormat="1" applyFont="1" applyAlignment="1">
      <alignment horizontal="right"/>
    </xf>
    <xf numFmtId="2" fontId="7" fillId="0" borderId="1" xfId="0" applyNumberFormat="1" applyFont="1" applyBorder="1"/>
  </cellXfs>
  <cellStyles count="1">
    <cellStyle name="Standaard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F6CDD-07FD-4E20-BD86-54C6A09648E5}">
  <sheetPr>
    <pageSetUpPr fitToPage="1"/>
  </sheetPr>
  <dimension ref="A1:R51"/>
  <sheetViews>
    <sheetView tabSelected="1" topLeftCell="B18" workbookViewId="0">
      <selection activeCell="Q28" sqref="Q28"/>
    </sheetView>
  </sheetViews>
  <sheetFormatPr defaultRowHeight="14.4" x14ac:dyDescent="0.3"/>
  <cols>
    <col min="1" max="1" width="18" bestFit="1" customWidth="1"/>
    <col min="2" max="2" width="25" bestFit="1" customWidth="1"/>
    <col min="3" max="3" width="12.33203125" bestFit="1" customWidth="1"/>
    <col min="4" max="4" width="16.44140625" customWidth="1"/>
    <col min="5" max="5" width="13.33203125" customWidth="1"/>
    <col min="6" max="6" width="12.6640625" customWidth="1"/>
    <col min="7" max="7" width="11.5546875" customWidth="1"/>
    <col min="8" max="8" width="11.88671875" customWidth="1"/>
    <col min="9" max="9" width="12.33203125" customWidth="1"/>
    <col min="10" max="10" width="11.77734375" customWidth="1"/>
    <col min="11" max="11" width="15.21875" customWidth="1"/>
    <col min="12" max="12" width="16" customWidth="1"/>
    <col min="13" max="13" width="11.5546875" bestFit="1" customWidth="1"/>
    <col min="14" max="14" width="12.88671875" bestFit="1" customWidth="1"/>
    <col min="15" max="15" width="11.109375" bestFit="1" customWidth="1"/>
  </cols>
  <sheetData>
    <row r="1" spans="1:18" ht="15.6" x14ac:dyDescent="0.3">
      <c r="D1" s="1"/>
      <c r="N1" s="2"/>
      <c r="O1" s="1"/>
      <c r="P1" s="3"/>
      <c r="Q1" s="3"/>
      <c r="R1" s="3"/>
    </row>
    <row r="2" spans="1:18" ht="15.6" x14ac:dyDescent="0.3">
      <c r="A2" s="4" t="s">
        <v>0</v>
      </c>
      <c r="C2" s="3"/>
      <c r="D2" s="5"/>
      <c r="F2" s="3"/>
      <c r="G2" s="3"/>
      <c r="H2" s="3"/>
      <c r="I2" s="3"/>
      <c r="J2" s="3"/>
      <c r="K2" s="3"/>
      <c r="L2" s="3"/>
      <c r="M2" s="3"/>
      <c r="N2" s="2"/>
      <c r="O2" s="1"/>
      <c r="P2" s="3"/>
      <c r="Q2" s="3"/>
      <c r="R2" s="3"/>
    </row>
    <row r="3" spans="1:18" ht="78" x14ac:dyDescent="0.3">
      <c r="A3" s="6" t="s">
        <v>1</v>
      </c>
      <c r="B3" s="7"/>
      <c r="C3" s="8" t="s">
        <v>2</v>
      </c>
      <c r="D3" s="9" t="s">
        <v>3</v>
      </c>
      <c r="E3" s="10" t="s">
        <v>4</v>
      </c>
      <c r="F3" s="11" t="s">
        <v>5</v>
      </c>
      <c r="G3" s="12" t="s">
        <v>6</v>
      </c>
      <c r="H3" s="12" t="s">
        <v>7</v>
      </c>
      <c r="I3" s="12" t="s">
        <v>8</v>
      </c>
      <c r="J3" s="13" t="s">
        <v>9</v>
      </c>
      <c r="K3" s="13" t="s">
        <v>10</v>
      </c>
      <c r="L3" s="13" t="s">
        <v>11</v>
      </c>
      <c r="M3" s="14" t="s">
        <v>12</v>
      </c>
      <c r="N3" s="15" t="s">
        <v>13</v>
      </c>
      <c r="O3" s="16" t="s">
        <v>14</v>
      </c>
      <c r="R3" s="3"/>
    </row>
    <row r="4" spans="1:18" ht="62.4" x14ac:dyDescent="0.3">
      <c r="A4" s="6" t="s">
        <v>15</v>
      </c>
      <c r="B4" s="7"/>
      <c r="C4" s="8" t="s">
        <v>16</v>
      </c>
      <c r="D4" s="9" t="s">
        <v>17</v>
      </c>
      <c r="E4" s="17" t="s">
        <v>18</v>
      </c>
      <c r="F4" s="11" t="s">
        <v>19</v>
      </c>
      <c r="G4" s="9" t="s">
        <v>20</v>
      </c>
      <c r="H4" s="9" t="s">
        <v>21</v>
      </c>
      <c r="I4" s="18" t="s">
        <v>22</v>
      </c>
      <c r="J4" s="19" t="s">
        <v>23</v>
      </c>
      <c r="K4" s="19" t="s">
        <v>24</v>
      </c>
      <c r="L4" s="19" t="s">
        <v>25</v>
      </c>
      <c r="M4" s="14"/>
      <c r="N4" s="6"/>
      <c r="O4" s="6"/>
      <c r="P4" s="20"/>
      <c r="R4" s="3"/>
    </row>
    <row r="5" spans="1:18" ht="15.6" x14ac:dyDescent="0.3">
      <c r="A5" s="7" t="s">
        <v>26</v>
      </c>
      <c r="B5" s="6" t="s">
        <v>27</v>
      </c>
      <c r="C5" s="21">
        <v>3922.8111538461535</v>
      </c>
      <c r="D5" s="22">
        <v>5875.0132399014838</v>
      </c>
      <c r="E5" s="12">
        <v>0</v>
      </c>
      <c r="F5" s="23">
        <v>0</v>
      </c>
      <c r="G5" s="22">
        <v>0</v>
      </c>
      <c r="H5" s="24">
        <v>11748.305818181818</v>
      </c>
      <c r="I5" s="25">
        <v>3955.6063741699468</v>
      </c>
      <c r="J5" s="26">
        <v>0</v>
      </c>
      <c r="K5" s="26">
        <v>0</v>
      </c>
      <c r="L5" s="24">
        <v>0</v>
      </c>
      <c r="M5" s="27">
        <v>25501.736586099403</v>
      </c>
      <c r="N5" s="28">
        <v>23860.995552093627</v>
      </c>
      <c r="O5" s="28">
        <v>1640.7410340057759</v>
      </c>
      <c r="P5" s="29"/>
      <c r="Q5" s="29"/>
      <c r="R5" s="29"/>
    </row>
    <row r="6" spans="1:18" ht="15.6" x14ac:dyDescent="0.3">
      <c r="B6" s="6" t="s">
        <v>28</v>
      </c>
      <c r="C6" s="21">
        <v>3922.8111538461535</v>
      </c>
      <c r="D6" s="30">
        <v>2340.3228297612495</v>
      </c>
      <c r="E6" s="12">
        <v>0</v>
      </c>
      <c r="F6" s="23">
        <v>0</v>
      </c>
      <c r="G6" s="28">
        <f>5657.59553757809/2</f>
        <v>2828.7977687890452</v>
      </c>
      <c r="H6" s="32">
        <v>11748.3058181818</v>
      </c>
      <c r="I6" s="33">
        <v>0</v>
      </c>
      <c r="J6" s="34">
        <v>0</v>
      </c>
      <c r="K6" s="26">
        <v>0</v>
      </c>
      <c r="L6" s="32">
        <v>0</v>
      </c>
      <c r="M6" s="27">
        <v>20840.237570578247</v>
      </c>
      <c r="N6" s="28">
        <v>19902.200007859661</v>
      </c>
      <c r="O6" s="28">
        <v>938.03756271858583</v>
      </c>
      <c r="P6" s="35"/>
      <c r="Q6" s="29"/>
      <c r="R6" s="29"/>
    </row>
    <row r="7" spans="1:18" ht="15.6" x14ac:dyDescent="0.3">
      <c r="B7" s="6" t="s">
        <v>29</v>
      </c>
      <c r="C7" s="21">
        <v>3922.8111538461535</v>
      </c>
      <c r="D7" s="30">
        <v>15609.035740978792</v>
      </c>
      <c r="E7" s="12">
        <v>0</v>
      </c>
      <c r="F7" s="36">
        <v>0</v>
      </c>
      <c r="G7" s="30">
        <v>0</v>
      </c>
      <c r="H7" s="32">
        <v>41119.070363636361</v>
      </c>
      <c r="I7" s="33">
        <v>6634.4981602953167</v>
      </c>
      <c r="J7" s="34">
        <v>17006.728462359144</v>
      </c>
      <c r="K7" s="26">
        <v>0</v>
      </c>
      <c r="L7" s="30">
        <v>17375.563255208326</v>
      </c>
      <c r="M7" s="27">
        <v>101667.7071363241</v>
      </c>
      <c r="N7" s="28">
        <v>97454.581687752681</v>
      </c>
      <c r="O7" s="28">
        <v>4213.1254485714162</v>
      </c>
      <c r="P7" s="29"/>
      <c r="Q7" s="29"/>
      <c r="R7" s="29"/>
    </row>
    <row r="8" spans="1:18" ht="15.6" x14ac:dyDescent="0.3">
      <c r="B8" s="6" t="s">
        <v>30</v>
      </c>
      <c r="C8" s="21">
        <v>3922.8111538461535</v>
      </c>
      <c r="D8" s="30">
        <v>4422.1132919446754</v>
      </c>
      <c r="E8" s="12">
        <v>0</v>
      </c>
      <c r="F8" s="36">
        <v>3242.4666738311835</v>
      </c>
      <c r="G8" s="30">
        <v>0</v>
      </c>
      <c r="H8" s="32">
        <v>23496.611636363636</v>
      </c>
      <c r="I8" s="33">
        <v>5330.5516224365401</v>
      </c>
      <c r="J8" s="34">
        <v>15332.554024110777</v>
      </c>
      <c r="K8" s="26">
        <v>0</v>
      </c>
      <c r="L8" s="31">
        <v>2145.2726510416655</v>
      </c>
      <c r="M8" s="27">
        <v>57892.381053574631</v>
      </c>
      <c r="N8" s="28">
        <v>69124.124339626607</v>
      </c>
      <c r="O8" s="28">
        <v>-11231.743286051977</v>
      </c>
      <c r="P8" s="29"/>
      <c r="Q8" s="29"/>
      <c r="R8" s="29"/>
    </row>
    <row r="9" spans="1:18" ht="15.6" x14ac:dyDescent="0.3">
      <c r="B9" s="6" t="s">
        <v>31</v>
      </c>
      <c r="C9" s="21">
        <v>3922.8111538461535</v>
      </c>
      <c r="D9" s="30">
        <v>3747.4966745920201</v>
      </c>
      <c r="E9" s="12">
        <v>0</v>
      </c>
      <c r="F9" s="36">
        <v>6816.8566677110057</v>
      </c>
      <c r="G9" s="30">
        <v>0</v>
      </c>
      <c r="H9" s="32">
        <v>11748.305818181818</v>
      </c>
      <c r="I9" s="33">
        <v>1635.4316280072753</v>
      </c>
      <c r="J9" s="34">
        <v>16476.697005192771</v>
      </c>
      <c r="K9" s="26">
        <v>0</v>
      </c>
      <c r="L9" s="31">
        <v>2862.0574687499989</v>
      </c>
      <c r="M9" s="27">
        <v>47209.656416281039</v>
      </c>
      <c r="N9" s="28">
        <v>46534.91226681252</v>
      </c>
      <c r="O9" s="28">
        <v>674.74414946851903</v>
      </c>
      <c r="P9" s="29"/>
      <c r="Q9" s="29"/>
      <c r="R9" s="29"/>
    </row>
    <row r="10" spans="1:18" ht="15.6" x14ac:dyDescent="0.3">
      <c r="B10" s="6" t="s">
        <v>32</v>
      </c>
      <c r="C10" s="21">
        <v>3922.8111538461535</v>
      </c>
      <c r="D10" s="30">
        <v>4584.3470002959639</v>
      </c>
      <c r="E10" s="12">
        <v>0</v>
      </c>
      <c r="F10" s="36">
        <v>4429.0867452009497</v>
      </c>
      <c r="G10" s="28">
        <f>12395.544375603/2</f>
        <v>6197.7721878015</v>
      </c>
      <c r="H10" s="32">
        <v>11748.305818181818</v>
      </c>
      <c r="I10" s="33">
        <v>2827.3895333161208</v>
      </c>
      <c r="J10" s="34">
        <v>12467.734103622239</v>
      </c>
      <c r="K10" s="26">
        <v>0</v>
      </c>
      <c r="L10" s="30">
        <v>3339.2774687499987</v>
      </c>
      <c r="M10" s="27">
        <v>49516.724011014747</v>
      </c>
      <c r="N10" s="28">
        <v>52590.553045815992</v>
      </c>
      <c r="O10" s="28">
        <v>-3073.8290348012451</v>
      </c>
      <c r="P10" s="29"/>
      <c r="Q10" s="29"/>
      <c r="R10" s="29"/>
    </row>
    <row r="11" spans="1:18" ht="15.6" x14ac:dyDescent="0.3">
      <c r="B11" s="6" t="s">
        <v>33</v>
      </c>
      <c r="C11" s="21">
        <v>3922.8111538461535</v>
      </c>
      <c r="D11" s="30">
        <v>7670.8589613035847</v>
      </c>
      <c r="E11" s="12">
        <v>0</v>
      </c>
      <c r="F11" s="36">
        <v>0</v>
      </c>
      <c r="G11" s="30">
        <v>0</v>
      </c>
      <c r="H11" s="32">
        <v>35244.917454545452</v>
      </c>
      <c r="I11" s="33">
        <v>18220.761934255868</v>
      </c>
      <c r="J11" s="34">
        <v>0</v>
      </c>
      <c r="K11" s="26">
        <v>0</v>
      </c>
      <c r="L11" s="28">
        <v>4578.377468749999</v>
      </c>
      <c r="M11" s="27">
        <v>69637.726972701057</v>
      </c>
      <c r="N11" s="28">
        <v>60631.260448075096</v>
      </c>
      <c r="O11" s="28">
        <v>9006.466524625961</v>
      </c>
      <c r="P11" s="29"/>
      <c r="Q11" s="29"/>
      <c r="R11" s="29"/>
    </row>
    <row r="12" spans="1:18" ht="15.6" x14ac:dyDescent="0.3">
      <c r="B12" s="6" t="s">
        <v>34</v>
      </c>
      <c r="C12" s="21">
        <v>3922.8111538461535</v>
      </c>
      <c r="D12" s="30">
        <v>7968.0786316228368</v>
      </c>
      <c r="E12" s="12">
        <v>0</v>
      </c>
      <c r="F12" s="35">
        <v>8668.9882497767576</v>
      </c>
      <c r="G12" s="28">
        <f>22555.6000973087/2</f>
        <v>11277.80004865435</v>
      </c>
      <c r="H12" s="32">
        <v>0</v>
      </c>
      <c r="I12" s="33">
        <v>0</v>
      </c>
      <c r="J12" s="34">
        <v>13271.61127881585</v>
      </c>
      <c r="K12" s="26">
        <v>0</v>
      </c>
      <c r="L12" s="32">
        <v>0</v>
      </c>
      <c r="M12" s="27">
        <v>45109.28936271595</v>
      </c>
      <c r="N12" s="28">
        <v>42351.838761078892</v>
      </c>
      <c r="O12" s="28">
        <v>2757.4506016370578</v>
      </c>
      <c r="P12" s="29"/>
      <c r="Q12" s="29"/>
      <c r="R12" s="3"/>
    </row>
    <row r="13" spans="1:18" ht="15.6" x14ac:dyDescent="0.3">
      <c r="B13" s="6" t="s">
        <v>35</v>
      </c>
      <c r="C13" s="21">
        <v>3922.8111538461535</v>
      </c>
      <c r="D13" s="30">
        <v>7183.5314512753903</v>
      </c>
      <c r="E13" s="12">
        <v>0</v>
      </c>
      <c r="F13" s="36">
        <v>0</v>
      </c>
      <c r="G13" s="30">
        <v>0</v>
      </c>
      <c r="H13" s="32">
        <v>11748.305818181818</v>
      </c>
      <c r="I13" s="33">
        <v>14744.381077847487</v>
      </c>
      <c r="J13" s="34">
        <v>0</v>
      </c>
      <c r="K13" s="26">
        <v>0</v>
      </c>
      <c r="L13" s="32">
        <v>0</v>
      </c>
      <c r="M13" s="27">
        <v>37599.02950115085</v>
      </c>
      <c r="N13" s="28">
        <v>35459.980815761497</v>
      </c>
      <c r="O13" s="28">
        <v>2139.0486853893526</v>
      </c>
      <c r="P13" s="35"/>
      <c r="Q13" s="29"/>
      <c r="R13" s="3"/>
    </row>
    <row r="14" spans="1:18" ht="15.6" x14ac:dyDescent="0.3">
      <c r="B14" s="6" t="s">
        <v>36</v>
      </c>
      <c r="C14" s="21">
        <v>3922.8111538461535</v>
      </c>
      <c r="D14" s="30">
        <v>6295.9439426507734</v>
      </c>
      <c r="E14" s="12">
        <v>0</v>
      </c>
      <c r="F14" s="36">
        <v>3969.4591720785666</v>
      </c>
      <c r="G14" s="30">
        <v>0</v>
      </c>
      <c r="H14" s="32">
        <v>17622.458727272726</v>
      </c>
      <c r="I14" s="33">
        <v>33642.092049605089</v>
      </c>
      <c r="J14" s="32">
        <v>0</v>
      </c>
      <c r="K14" s="26">
        <v>0</v>
      </c>
      <c r="L14" s="32">
        <v>0</v>
      </c>
      <c r="M14" s="27">
        <v>65452.765045453307</v>
      </c>
      <c r="N14" s="28">
        <v>33850.669613227212</v>
      </c>
      <c r="O14" s="28">
        <v>31602.095432226095</v>
      </c>
      <c r="P14" s="35"/>
      <c r="Q14" s="29"/>
      <c r="R14" s="3"/>
    </row>
    <row r="15" spans="1:18" ht="15.6" x14ac:dyDescent="0.3">
      <c r="B15" s="6" t="s">
        <v>37</v>
      </c>
      <c r="C15" s="21">
        <v>3922.8111538461535</v>
      </c>
      <c r="D15" s="30">
        <v>3060.0391652656144</v>
      </c>
      <c r="E15" s="12">
        <v>0</v>
      </c>
      <c r="F15" s="36">
        <v>0</v>
      </c>
      <c r="G15" s="28">
        <f>7818.62923329076/2</f>
        <v>3909.3146166453798</v>
      </c>
      <c r="H15" s="32">
        <v>11748.305818181818</v>
      </c>
      <c r="I15" s="33">
        <v>0</v>
      </c>
      <c r="J15" s="6">
        <v>4706.3105266971488</v>
      </c>
      <c r="K15" s="26">
        <v>0</v>
      </c>
      <c r="L15" s="6">
        <v>3171.9326510416658</v>
      </c>
      <c r="M15" s="27">
        <v>30518.713931677776</v>
      </c>
      <c r="N15" s="28">
        <v>30055.171884132775</v>
      </c>
      <c r="O15" s="28">
        <v>463.54204754500097</v>
      </c>
      <c r="P15" s="29"/>
      <c r="Q15" s="29"/>
      <c r="R15" s="29"/>
    </row>
    <row r="16" spans="1:18" ht="15.6" x14ac:dyDescent="0.3">
      <c r="B16" s="6" t="s">
        <v>38</v>
      </c>
      <c r="C16" s="21">
        <v>3922.8111538461535</v>
      </c>
      <c r="D16" s="30">
        <v>5346.9707065418852</v>
      </c>
      <c r="E16" s="12">
        <v>0</v>
      </c>
      <c r="F16" s="36">
        <v>0</v>
      </c>
      <c r="G16" s="28">
        <v>12334.309499687981</v>
      </c>
      <c r="H16" s="32">
        <v>23496.611636363636</v>
      </c>
      <c r="I16" s="33">
        <v>6789.1491290547456</v>
      </c>
      <c r="J16" s="34">
        <v>0</v>
      </c>
      <c r="K16" s="26">
        <v>0</v>
      </c>
      <c r="L16" s="6">
        <v>7790.625302083331</v>
      </c>
      <c r="M16" s="27">
        <v>59680.477427577724</v>
      </c>
      <c r="N16" s="28">
        <v>49893.178791913728</v>
      </c>
      <c r="O16" s="28">
        <v>9787.2986356639958</v>
      </c>
      <c r="P16" s="29"/>
      <c r="Q16" s="29"/>
      <c r="R16" s="29"/>
    </row>
    <row r="17" spans="1:18" ht="15.6" x14ac:dyDescent="0.3">
      <c r="B17" s="6" t="s">
        <v>39</v>
      </c>
      <c r="C17" s="21">
        <v>3922.8111538461535</v>
      </c>
      <c r="D17" s="30">
        <v>6786.4033775506141</v>
      </c>
      <c r="E17" s="12">
        <v>0</v>
      </c>
      <c r="F17" s="36">
        <v>9253.0082405715002</v>
      </c>
      <c r="G17" s="30">
        <v>0</v>
      </c>
      <c r="H17" s="32">
        <v>23496.611636363636</v>
      </c>
      <c r="I17" s="33">
        <v>6310.4284910116339</v>
      </c>
      <c r="J17" s="2">
        <v>16437.72689646357</v>
      </c>
      <c r="K17" s="26">
        <v>0</v>
      </c>
      <c r="L17" s="6">
        <v>5590.8153020833315</v>
      </c>
      <c r="M17" s="27">
        <v>71797.805097890436</v>
      </c>
      <c r="N17" s="28">
        <v>68157.909577932645</v>
      </c>
      <c r="O17" s="28">
        <v>3639.8955199577904</v>
      </c>
      <c r="P17" s="29"/>
      <c r="Q17" s="29"/>
      <c r="R17" s="29"/>
    </row>
    <row r="18" spans="1:18" ht="15.6" x14ac:dyDescent="0.3">
      <c r="B18" s="6" t="s">
        <v>40</v>
      </c>
      <c r="C18" s="21">
        <v>3922.8111538461535</v>
      </c>
      <c r="D18" s="30">
        <v>5971.1633334610315</v>
      </c>
      <c r="E18" s="12">
        <v>0</v>
      </c>
      <c r="F18" s="36">
        <v>8487.3720659835362</v>
      </c>
      <c r="G18" s="30">
        <v>0</v>
      </c>
      <c r="H18" s="32">
        <v>11748.305818181818</v>
      </c>
      <c r="I18" s="33">
        <v>0</v>
      </c>
      <c r="J18" s="34">
        <v>0</v>
      </c>
      <c r="K18" s="26">
        <v>0</v>
      </c>
      <c r="L18" s="32">
        <v>0</v>
      </c>
      <c r="M18" s="27">
        <v>30129.652371472541</v>
      </c>
      <c r="N18" s="28">
        <v>41527.802982954672</v>
      </c>
      <c r="O18" s="28">
        <v>-11398.150611482131</v>
      </c>
      <c r="P18" s="29"/>
      <c r="Q18" s="29"/>
      <c r="R18" s="3"/>
    </row>
    <row r="19" spans="1:18" ht="15.6" x14ac:dyDescent="0.3">
      <c r="B19" s="6" t="s">
        <v>41</v>
      </c>
      <c r="C19" s="21">
        <v>3922.8111538461535</v>
      </c>
      <c r="D19" s="30">
        <v>3081.3362543928106</v>
      </c>
      <c r="E19" s="12">
        <v>0</v>
      </c>
      <c r="F19" s="37">
        <v>4076.2739719091896</v>
      </c>
      <c r="G19" s="28">
        <v>5531.4732269354117</v>
      </c>
      <c r="H19" s="32">
        <v>29370.764545454545</v>
      </c>
      <c r="I19" s="33">
        <v>0</v>
      </c>
      <c r="J19" s="34">
        <v>0</v>
      </c>
      <c r="K19" s="26">
        <v>0</v>
      </c>
      <c r="L19" s="28">
        <v>1886.7026510416658</v>
      </c>
      <c r="M19" s="27">
        <v>47869.361803579777</v>
      </c>
      <c r="N19" s="28">
        <v>35113.47</v>
      </c>
      <c r="O19" s="28">
        <v>12755.891803579776</v>
      </c>
      <c r="P19" s="29"/>
      <c r="Q19" s="29"/>
      <c r="R19" s="29"/>
    </row>
    <row r="20" spans="1:18" ht="15.6" x14ac:dyDescent="0.3">
      <c r="B20" s="6" t="s">
        <v>42</v>
      </c>
      <c r="C20" s="21">
        <v>3922.8111538461535</v>
      </c>
      <c r="D20" s="30">
        <v>3461.5519338106951</v>
      </c>
      <c r="E20" s="12">
        <v>0</v>
      </c>
      <c r="F20" s="37">
        <v>3591.2559168575135</v>
      </c>
      <c r="G20" s="30">
        <f>9024.21896257867/2</f>
        <v>4512.1094812893352</v>
      </c>
      <c r="H20" s="32">
        <v>11748.305818181818</v>
      </c>
      <c r="I20" s="33">
        <v>0</v>
      </c>
      <c r="J20" s="34">
        <v>0</v>
      </c>
      <c r="K20" s="26">
        <v>0</v>
      </c>
      <c r="L20" s="28">
        <v>1603.1826510416658</v>
      </c>
      <c r="M20" s="27">
        <v>28839.216955027179</v>
      </c>
      <c r="N20" s="28">
        <v>27668.429685261035</v>
      </c>
      <c r="O20" s="28">
        <v>1170.7872697661442</v>
      </c>
      <c r="P20" s="29"/>
      <c r="Q20" s="29"/>
      <c r="R20" s="29"/>
    </row>
    <row r="21" spans="1:18" ht="15.6" x14ac:dyDescent="0.3">
      <c r="B21" s="6" t="s">
        <v>43</v>
      </c>
      <c r="C21" s="21">
        <v>3922.8111538461535</v>
      </c>
      <c r="D21" s="30">
        <v>7190.734878480177</v>
      </c>
      <c r="E21" s="12">
        <v>0</v>
      </c>
      <c r="F21" s="37">
        <v>9635.0543891033303</v>
      </c>
      <c r="G21" s="28">
        <f>20221.5332423222/2</f>
        <v>10110.766621161099</v>
      </c>
      <c r="H21" s="32">
        <v>0</v>
      </c>
      <c r="I21" s="33">
        <v>0</v>
      </c>
      <c r="J21" s="34">
        <v>0</v>
      </c>
      <c r="K21" s="26">
        <v>0</v>
      </c>
      <c r="L21" s="6">
        <v>2893.6153020833317</v>
      </c>
      <c r="M21" s="27">
        <v>33752.982344674092</v>
      </c>
      <c r="N21" s="28">
        <v>31455.32288128668</v>
      </c>
      <c r="O21" s="28">
        <v>2297.659463387412</v>
      </c>
      <c r="P21" s="35"/>
      <c r="Q21" s="29"/>
      <c r="R21" s="29"/>
    </row>
    <row r="22" spans="1:18" ht="15.6" x14ac:dyDescent="0.3">
      <c r="B22" s="6" t="s">
        <v>44</v>
      </c>
      <c r="C22" s="21">
        <v>3922.8111538461535</v>
      </c>
      <c r="D22" s="30">
        <v>12917.772698772958</v>
      </c>
      <c r="E22" s="12">
        <v>0</v>
      </c>
      <c r="F22" s="37">
        <v>0</v>
      </c>
      <c r="G22" s="38">
        <v>0</v>
      </c>
      <c r="H22" s="32">
        <v>0</v>
      </c>
      <c r="I22" s="2">
        <v>0</v>
      </c>
      <c r="J22" s="34">
        <v>0</v>
      </c>
      <c r="K22" s="26">
        <v>0</v>
      </c>
      <c r="L22" s="32">
        <v>0</v>
      </c>
      <c r="M22" s="27">
        <v>16840.583852619111</v>
      </c>
      <c r="N22" s="28">
        <v>22657.034155132398</v>
      </c>
      <c r="O22" s="28">
        <v>-5816.4503025132872</v>
      </c>
      <c r="P22" s="29"/>
      <c r="Q22" s="29"/>
      <c r="R22" s="3"/>
    </row>
    <row r="23" spans="1:18" ht="15.6" x14ac:dyDescent="0.3">
      <c r="B23" s="6" t="s">
        <v>45</v>
      </c>
      <c r="C23" s="21">
        <v>3922.8111538461535</v>
      </c>
      <c r="D23" s="30">
        <v>6017.8290140485642</v>
      </c>
      <c r="E23" s="12">
        <v>0</v>
      </c>
      <c r="F23" s="37">
        <v>0</v>
      </c>
      <c r="G23" s="30">
        <v>0</v>
      </c>
      <c r="H23" s="39">
        <v>0</v>
      </c>
      <c r="I23" s="33">
        <v>0</v>
      </c>
      <c r="J23" s="34">
        <v>9131.7071239841207</v>
      </c>
      <c r="K23" s="26">
        <v>0</v>
      </c>
      <c r="L23" s="30">
        <v>2083.9226510416656</v>
      </c>
      <c r="M23" s="27">
        <v>21156.269942920506</v>
      </c>
      <c r="N23" s="28">
        <v>26746.328691344199</v>
      </c>
      <c r="O23" s="28">
        <v>-5590.058748423693</v>
      </c>
      <c r="P23" s="29"/>
      <c r="Q23" s="29"/>
      <c r="R23" s="29"/>
    </row>
    <row r="24" spans="1:18" ht="15.6" x14ac:dyDescent="0.3">
      <c r="B24" s="6" t="s">
        <v>46</v>
      </c>
      <c r="C24" s="21">
        <v>3922.8111538461535</v>
      </c>
      <c r="D24" s="30">
        <v>6788.5957249607673</v>
      </c>
      <c r="E24" s="12">
        <v>0</v>
      </c>
      <c r="F24" s="37">
        <v>6382.1784686538304</v>
      </c>
      <c r="G24" s="30">
        <v>0</v>
      </c>
      <c r="H24" s="40">
        <v>0</v>
      </c>
      <c r="I24" s="33">
        <v>0</v>
      </c>
      <c r="J24" s="2">
        <v>10274.858445558659</v>
      </c>
      <c r="K24" s="26">
        <v>0</v>
      </c>
      <c r="L24" s="6">
        <v>0</v>
      </c>
      <c r="M24" s="27">
        <v>27368.443793019411</v>
      </c>
      <c r="N24" s="28">
        <v>32699.864839896771</v>
      </c>
      <c r="O24" s="28">
        <v>-5331.4210468773599</v>
      </c>
      <c r="P24" s="29"/>
      <c r="Q24" s="29"/>
      <c r="R24" s="3"/>
    </row>
    <row r="25" spans="1:18" ht="15.6" x14ac:dyDescent="0.3">
      <c r="B25" s="6" t="s">
        <v>47</v>
      </c>
      <c r="C25" s="21">
        <v>3922.8111538461535</v>
      </c>
      <c r="D25" s="30">
        <v>12489.012183844554</v>
      </c>
      <c r="E25" s="12">
        <v>0</v>
      </c>
      <c r="F25" s="37">
        <v>0</v>
      </c>
      <c r="G25" s="30">
        <v>0</v>
      </c>
      <c r="H25" s="41">
        <v>0</v>
      </c>
      <c r="I25" s="33">
        <v>0</v>
      </c>
      <c r="J25" s="34">
        <v>20112.711535405764</v>
      </c>
      <c r="K25" s="26">
        <v>0</v>
      </c>
      <c r="L25" s="32">
        <v>0</v>
      </c>
      <c r="M25" s="27">
        <v>36524.534873096476</v>
      </c>
      <c r="N25" s="28">
        <v>44851.717832883231</v>
      </c>
      <c r="O25" s="28">
        <v>-8327.1829597867545</v>
      </c>
      <c r="P25" s="29"/>
      <c r="Q25" s="29"/>
      <c r="R25" s="3"/>
    </row>
    <row r="26" spans="1:18" ht="15.6" x14ac:dyDescent="0.3">
      <c r="B26" s="6" t="s">
        <v>48</v>
      </c>
      <c r="C26" s="21">
        <v>3922.8111538461535</v>
      </c>
      <c r="D26" s="30">
        <v>9765.803507947925</v>
      </c>
      <c r="E26" s="12">
        <v>0</v>
      </c>
      <c r="F26" s="37">
        <v>0</v>
      </c>
      <c r="G26" s="30">
        <v>0</v>
      </c>
      <c r="H26" s="40">
        <v>0</v>
      </c>
      <c r="I26" s="6">
        <v>0</v>
      </c>
      <c r="J26" s="34">
        <v>28438.051785858403</v>
      </c>
      <c r="K26" s="26">
        <v>0</v>
      </c>
      <c r="L26" s="32">
        <v>0</v>
      </c>
      <c r="M26" s="27">
        <v>42126.666447652482</v>
      </c>
      <c r="N26" s="28">
        <v>43737.795921415149</v>
      </c>
      <c r="O26" s="28">
        <v>-1611.1294737626667</v>
      </c>
      <c r="P26" s="29"/>
      <c r="Q26" s="29"/>
      <c r="R26" s="3"/>
    </row>
    <row r="27" spans="1:18" ht="15.6" x14ac:dyDescent="0.3">
      <c r="B27" s="6" t="s">
        <v>49</v>
      </c>
      <c r="C27" s="21">
        <v>3922.8111538461535</v>
      </c>
      <c r="D27" s="30">
        <v>5245.809533187703</v>
      </c>
      <c r="E27" s="12">
        <v>0</v>
      </c>
      <c r="F27" s="37">
        <v>0</v>
      </c>
      <c r="G27" s="30">
        <v>0</v>
      </c>
      <c r="H27" s="40">
        <v>0</v>
      </c>
      <c r="I27" s="6">
        <v>0</v>
      </c>
      <c r="J27" s="34">
        <v>16361.76999802008</v>
      </c>
      <c r="K27" s="26">
        <v>0</v>
      </c>
      <c r="L27" s="32">
        <v>0</v>
      </c>
      <c r="M27" s="27">
        <v>25530.390685053935</v>
      </c>
      <c r="N27" s="28">
        <v>30940.444022858079</v>
      </c>
      <c r="O27" s="28">
        <v>-5410.0533378041437</v>
      </c>
      <c r="P27" s="29"/>
      <c r="Q27" s="29"/>
      <c r="R27" s="3"/>
    </row>
    <row r="28" spans="1:18" ht="15.6" x14ac:dyDescent="0.3">
      <c r="B28" s="6" t="s">
        <v>50</v>
      </c>
      <c r="C28" s="21">
        <v>3922.8111538461535</v>
      </c>
      <c r="D28" s="30">
        <v>4656.3812723438332</v>
      </c>
      <c r="E28" s="12">
        <v>0</v>
      </c>
      <c r="F28" s="37">
        <v>0</v>
      </c>
      <c r="G28" s="28">
        <f>12611.8358246952/2</f>
        <v>6305.9179123475997</v>
      </c>
      <c r="H28" s="6">
        <v>23496.611636363636</v>
      </c>
      <c r="I28" s="6">
        <v>0</v>
      </c>
      <c r="J28" s="34">
        <v>15036.933995196403</v>
      </c>
      <c r="K28" s="26">
        <v>0</v>
      </c>
      <c r="L28" s="29">
        <v>2480.0626510416655</v>
      </c>
      <c r="M28" s="27">
        <v>55898.718621139284</v>
      </c>
      <c r="N28" s="28">
        <v>50670.164816163357</v>
      </c>
      <c r="O28" s="28">
        <v>5228.5538049759271</v>
      </c>
      <c r="P28" s="29"/>
      <c r="Q28" s="29"/>
      <c r="R28" s="29"/>
    </row>
    <row r="29" spans="1:18" ht="15.6" x14ac:dyDescent="0.3">
      <c r="B29" s="6" t="s">
        <v>51</v>
      </c>
      <c r="C29" s="21">
        <v>3922.8111538461535</v>
      </c>
      <c r="D29" s="30">
        <v>5530.5015040203698</v>
      </c>
      <c r="E29" s="12">
        <v>0</v>
      </c>
      <c r="F29" s="37">
        <v>12978.083308269845</v>
      </c>
      <c r="G29" s="30">
        <v>0</v>
      </c>
      <c r="H29" s="32">
        <v>0</v>
      </c>
      <c r="I29" s="6">
        <v>0</v>
      </c>
      <c r="J29" s="34">
        <v>16284.652646961478</v>
      </c>
      <c r="K29" s="26">
        <v>0</v>
      </c>
      <c r="L29" s="6">
        <v>20602.949874999995</v>
      </c>
      <c r="M29" s="27">
        <v>59318.998488097845</v>
      </c>
      <c r="N29" s="28">
        <v>44993.345527624471</v>
      </c>
      <c r="O29" s="28">
        <v>14325.652960473373</v>
      </c>
      <c r="P29" s="29"/>
      <c r="Q29" s="29"/>
      <c r="R29" s="29"/>
    </row>
    <row r="30" spans="1:18" ht="15.6" x14ac:dyDescent="0.3">
      <c r="B30" s="6" t="s">
        <v>52</v>
      </c>
      <c r="C30" s="21">
        <v>3922.8111538461535</v>
      </c>
      <c r="D30" s="30">
        <v>5578.7331470437257</v>
      </c>
      <c r="E30" s="12">
        <v>0</v>
      </c>
      <c r="F30" s="37">
        <v>0</v>
      </c>
      <c r="G30" s="30">
        <v>0</v>
      </c>
      <c r="H30" s="6">
        <v>11748.305818181818</v>
      </c>
      <c r="I30" s="6">
        <v>0</v>
      </c>
      <c r="J30" s="34">
        <v>11915.042171753559</v>
      </c>
      <c r="K30" s="26">
        <v>0</v>
      </c>
      <c r="L30" s="6">
        <v>1688.4526510416658</v>
      </c>
      <c r="M30" s="27">
        <v>34853.344941866926</v>
      </c>
      <c r="N30" s="28">
        <v>37050.611139519242</v>
      </c>
      <c r="O30" s="28">
        <v>-2197.2661976523159</v>
      </c>
      <c r="P30" s="29"/>
      <c r="Q30" s="29"/>
      <c r="R30" s="29"/>
    </row>
    <row r="31" spans="1:18" ht="15.6" x14ac:dyDescent="0.3">
      <c r="A31" s="7" t="s">
        <v>53</v>
      </c>
      <c r="B31" s="6" t="s">
        <v>54</v>
      </c>
      <c r="C31" s="21">
        <v>0</v>
      </c>
      <c r="D31" s="32">
        <v>0</v>
      </c>
      <c r="E31" s="12">
        <v>0</v>
      </c>
      <c r="F31" s="37">
        <v>9613.3398060414238</v>
      </c>
      <c r="G31" s="28">
        <v>0</v>
      </c>
      <c r="H31" s="40">
        <v>0</v>
      </c>
      <c r="I31" s="6">
        <v>0</v>
      </c>
      <c r="J31" s="34">
        <v>0</v>
      </c>
      <c r="K31" s="26">
        <v>0</v>
      </c>
      <c r="L31" s="32">
        <v>0</v>
      </c>
      <c r="M31" s="27">
        <v>9613.3398060414238</v>
      </c>
      <c r="N31" s="28">
        <v>6282.394932766807</v>
      </c>
      <c r="O31" s="28">
        <v>3330.9448732746168</v>
      </c>
      <c r="P31" s="35"/>
      <c r="R31" s="29"/>
    </row>
    <row r="32" spans="1:18" ht="15.6" x14ac:dyDescent="0.3">
      <c r="B32" s="10" t="s">
        <v>55</v>
      </c>
      <c r="C32" s="40">
        <v>0</v>
      </c>
      <c r="D32" s="6">
        <v>0</v>
      </c>
      <c r="E32" s="12">
        <v>0</v>
      </c>
      <c r="F32" s="37">
        <v>0</v>
      </c>
      <c r="G32" s="28">
        <f>G6</f>
        <v>2828.7977687890452</v>
      </c>
      <c r="H32" s="33">
        <v>0</v>
      </c>
      <c r="I32" s="6">
        <v>0</v>
      </c>
      <c r="J32" s="42">
        <v>0</v>
      </c>
      <c r="K32" s="26">
        <v>0</v>
      </c>
      <c r="L32" s="6">
        <v>0</v>
      </c>
      <c r="M32" s="27">
        <v>2828.7977687890452</v>
      </c>
      <c r="N32" s="28">
        <v>2136.1813208025706</v>
      </c>
      <c r="O32" s="28">
        <v>692.61644798647467</v>
      </c>
      <c r="P32" s="35"/>
      <c r="R32" s="29"/>
    </row>
    <row r="33" spans="1:18" ht="15.6" x14ac:dyDescent="0.3">
      <c r="B33" s="6" t="s">
        <v>56</v>
      </c>
      <c r="C33" s="21">
        <v>0</v>
      </c>
      <c r="D33" s="32">
        <v>0</v>
      </c>
      <c r="E33" s="12">
        <v>0</v>
      </c>
      <c r="F33" s="37">
        <v>8759.6758328239011</v>
      </c>
      <c r="G33" s="28">
        <f>G20</f>
        <v>4512.1094812893352</v>
      </c>
      <c r="H33" s="41">
        <v>0</v>
      </c>
      <c r="I33" s="33">
        <v>0</v>
      </c>
      <c r="J33" s="34">
        <v>0</v>
      </c>
      <c r="K33" s="26">
        <v>0</v>
      </c>
      <c r="L33" s="32">
        <v>0</v>
      </c>
      <c r="M33" s="27">
        <v>13271.785314113236</v>
      </c>
      <c r="N33" s="28">
        <v>8787.5469780806288</v>
      </c>
      <c r="O33" s="28">
        <v>4484.2383360326075</v>
      </c>
      <c r="P33" s="35"/>
      <c r="R33" s="29"/>
    </row>
    <row r="34" spans="1:18" ht="15.6" x14ac:dyDescent="0.3">
      <c r="B34" s="6" t="s">
        <v>57</v>
      </c>
      <c r="C34" s="21">
        <v>0</v>
      </c>
      <c r="D34" s="32">
        <v>0</v>
      </c>
      <c r="E34" s="12">
        <v>0</v>
      </c>
      <c r="F34" s="37">
        <v>9559.4243489012115</v>
      </c>
      <c r="G34" s="28">
        <v>0</v>
      </c>
      <c r="H34" s="41">
        <v>0</v>
      </c>
      <c r="I34" s="33">
        <v>0</v>
      </c>
      <c r="J34" s="34">
        <v>0</v>
      </c>
      <c r="K34" s="26">
        <v>0</v>
      </c>
      <c r="L34" s="32">
        <v>0</v>
      </c>
      <c r="M34" s="27">
        <v>9559.4243489012115</v>
      </c>
      <c r="N34" s="28">
        <v>6972.0472746632322</v>
      </c>
      <c r="O34" s="28">
        <v>2587.3770742379793</v>
      </c>
      <c r="P34" s="35"/>
      <c r="R34" s="29"/>
    </row>
    <row r="35" spans="1:18" ht="15.6" x14ac:dyDescent="0.3">
      <c r="B35" s="6" t="s">
        <v>58</v>
      </c>
      <c r="C35" s="21">
        <v>0</v>
      </c>
      <c r="D35" s="32">
        <v>0</v>
      </c>
      <c r="E35" s="12">
        <v>0</v>
      </c>
      <c r="F35" s="37">
        <v>8539.6633063664685</v>
      </c>
      <c r="G35" s="28">
        <v>0</v>
      </c>
      <c r="H35" s="41">
        <v>0</v>
      </c>
      <c r="I35" s="33">
        <v>0</v>
      </c>
      <c r="J35" s="34">
        <v>0</v>
      </c>
      <c r="K35" s="34">
        <v>0</v>
      </c>
      <c r="L35" s="32">
        <v>0</v>
      </c>
      <c r="M35" s="27">
        <v>8539.6633063664685</v>
      </c>
      <c r="N35" s="28">
        <v>5485.5521887573286</v>
      </c>
      <c r="O35" s="28">
        <v>3054.1111176091399</v>
      </c>
      <c r="P35" s="29"/>
      <c r="R35" s="29"/>
    </row>
    <row r="36" spans="1:18" ht="15.6" x14ac:dyDescent="0.3">
      <c r="B36" s="10" t="s">
        <v>59</v>
      </c>
      <c r="C36" s="43">
        <v>0</v>
      </c>
      <c r="D36" s="6">
        <v>0</v>
      </c>
      <c r="E36" s="12">
        <v>0</v>
      </c>
      <c r="F36" s="28">
        <v>16136.562145804859</v>
      </c>
      <c r="G36" s="28">
        <v>0</v>
      </c>
      <c r="H36" s="41">
        <v>0</v>
      </c>
      <c r="I36" s="33">
        <v>0</v>
      </c>
      <c r="J36" s="42">
        <v>0</v>
      </c>
      <c r="K36" s="42">
        <v>0</v>
      </c>
      <c r="L36" s="6">
        <v>0</v>
      </c>
      <c r="M36" s="27">
        <v>16136.562145804859</v>
      </c>
      <c r="N36" s="28">
        <v>10967.016928279972</v>
      </c>
      <c r="O36" s="28">
        <v>5169.5452175248865</v>
      </c>
      <c r="P36" s="29"/>
      <c r="R36" s="29"/>
    </row>
    <row r="37" spans="1:18" ht="15.6" x14ac:dyDescent="0.3">
      <c r="B37" s="10" t="s">
        <v>60</v>
      </c>
      <c r="C37" s="43">
        <v>0</v>
      </c>
      <c r="D37" s="6">
        <v>0</v>
      </c>
      <c r="E37" s="12">
        <v>0</v>
      </c>
      <c r="F37" s="28">
        <v>0</v>
      </c>
      <c r="G37" s="28">
        <f>G28</f>
        <v>6305.9179123475997</v>
      </c>
      <c r="H37" s="41">
        <v>0</v>
      </c>
      <c r="I37" s="33">
        <v>0</v>
      </c>
      <c r="J37" s="42">
        <v>0</v>
      </c>
      <c r="K37" s="42">
        <v>0</v>
      </c>
      <c r="L37" s="6">
        <v>0</v>
      </c>
      <c r="M37" s="27">
        <v>6305.9179123475997</v>
      </c>
      <c r="N37" s="28">
        <v>4801.9959767198297</v>
      </c>
      <c r="O37" s="28">
        <v>1503.9219356277699</v>
      </c>
      <c r="P37" s="35"/>
      <c r="R37" s="29"/>
    </row>
    <row r="38" spans="1:18" ht="15.6" x14ac:dyDescent="0.3">
      <c r="B38" s="10" t="s">
        <v>61</v>
      </c>
      <c r="C38" s="43">
        <v>0</v>
      </c>
      <c r="D38" s="6">
        <v>0</v>
      </c>
      <c r="E38" s="12">
        <v>0</v>
      </c>
      <c r="F38" s="28">
        <v>11033.17886004689</v>
      </c>
      <c r="G38" s="28">
        <f>G10</f>
        <v>6197.7721878015</v>
      </c>
      <c r="H38" s="41">
        <v>0</v>
      </c>
      <c r="I38" s="33">
        <v>0</v>
      </c>
      <c r="J38" s="42">
        <v>0</v>
      </c>
      <c r="K38" s="42">
        <v>0</v>
      </c>
      <c r="L38" s="6">
        <v>0</v>
      </c>
      <c r="M38" s="27">
        <v>17230.95104784839</v>
      </c>
      <c r="N38" s="28">
        <v>13423.909396667581</v>
      </c>
      <c r="O38" s="28">
        <v>3807.0416511808089</v>
      </c>
      <c r="P38" s="35"/>
      <c r="R38" s="29"/>
    </row>
    <row r="39" spans="1:18" ht="15.6" x14ac:dyDescent="0.3">
      <c r="B39" s="10" t="s">
        <v>62</v>
      </c>
      <c r="C39" s="43">
        <v>0</v>
      </c>
      <c r="D39" s="6">
        <v>0</v>
      </c>
      <c r="E39" s="12">
        <v>0</v>
      </c>
      <c r="F39" s="28">
        <v>12507.254222846283</v>
      </c>
      <c r="G39" s="28">
        <v>0</v>
      </c>
      <c r="H39" s="41">
        <v>0</v>
      </c>
      <c r="I39" s="33">
        <v>0</v>
      </c>
      <c r="J39" s="42">
        <v>0</v>
      </c>
      <c r="K39" s="42">
        <v>0</v>
      </c>
      <c r="L39" s="6">
        <v>0</v>
      </c>
      <c r="M39" s="27">
        <v>12507.254222846283</v>
      </c>
      <c r="N39" s="28">
        <v>11288.328331577284</v>
      </c>
      <c r="O39" s="28">
        <v>1218.9258912689984</v>
      </c>
      <c r="P39" s="29"/>
      <c r="R39" s="29"/>
    </row>
    <row r="40" spans="1:18" ht="15.6" x14ac:dyDescent="0.3">
      <c r="B40" s="10" t="s">
        <v>63</v>
      </c>
      <c r="C40" s="43">
        <v>0</v>
      </c>
      <c r="D40" s="6">
        <v>0</v>
      </c>
      <c r="E40" s="12">
        <v>0</v>
      </c>
      <c r="F40" s="28">
        <v>10689.195065292486</v>
      </c>
      <c r="G40" s="28">
        <v>0</v>
      </c>
      <c r="H40" s="41">
        <v>0</v>
      </c>
      <c r="I40" s="33">
        <v>0</v>
      </c>
      <c r="J40" s="42">
        <v>0</v>
      </c>
      <c r="K40" s="42">
        <v>0</v>
      </c>
      <c r="L40" s="6">
        <v>0</v>
      </c>
      <c r="M40" s="27">
        <v>10689.195065292486</v>
      </c>
      <c r="N40" s="28">
        <v>5110.7466920825527</v>
      </c>
      <c r="O40" s="28">
        <v>5578.4483732099334</v>
      </c>
      <c r="P40" s="35"/>
      <c r="R40" s="29"/>
    </row>
    <row r="41" spans="1:18" ht="15.6" x14ac:dyDescent="0.3">
      <c r="B41" s="10" t="s">
        <v>64</v>
      </c>
      <c r="C41" s="43">
        <v>0</v>
      </c>
      <c r="D41" s="6">
        <v>0</v>
      </c>
      <c r="E41" s="12">
        <v>0</v>
      </c>
      <c r="F41" s="28">
        <v>0</v>
      </c>
      <c r="G41" s="28">
        <f>G12</f>
        <v>11277.80004865435</v>
      </c>
      <c r="H41" s="41">
        <v>0</v>
      </c>
      <c r="I41" s="33">
        <v>0</v>
      </c>
      <c r="J41" s="42">
        <v>0</v>
      </c>
      <c r="K41" s="42">
        <v>0</v>
      </c>
      <c r="L41" s="6">
        <v>0</v>
      </c>
      <c r="M41" s="27">
        <v>11277.80004865435</v>
      </c>
      <c r="N41" s="28">
        <v>8539.1626605186157</v>
      </c>
      <c r="O41" s="28">
        <v>2738.637388135734</v>
      </c>
      <c r="P41" s="35"/>
      <c r="R41" s="29"/>
    </row>
    <row r="42" spans="1:18" ht="15.6" x14ac:dyDescent="0.3">
      <c r="B42" s="10" t="s">
        <v>65</v>
      </c>
      <c r="C42" s="43">
        <v>0</v>
      </c>
      <c r="D42" s="6">
        <v>0</v>
      </c>
      <c r="E42" s="12">
        <v>0</v>
      </c>
      <c r="F42" s="6">
        <v>11147.820166476326</v>
      </c>
      <c r="G42" s="28">
        <v>0</v>
      </c>
      <c r="H42" s="41">
        <v>0</v>
      </c>
      <c r="I42" s="33">
        <v>0</v>
      </c>
      <c r="J42" s="42">
        <v>0</v>
      </c>
      <c r="K42" s="42">
        <v>0</v>
      </c>
      <c r="L42" s="6">
        <v>0</v>
      </c>
      <c r="M42" s="27">
        <v>11147.820166476326</v>
      </c>
      <c r="N42" s="28">
        <v>6415.7904658742145</v>
      </c>
      <c r="O42" s="28">
        <v>4732.029700602111</v>
      </c>
      <c r="P42" s="35"/>
      <c r="R42" s="29"/>
    </row>
    <row r="43" spans="1:18" ht="15.6" x14ac:dyDescent="0.3">
      <c r="B43" s="10" t="s">
        <v>66</v>
      </c>
      <c r="C43" s="43">
        <v>0</v>
      </c>
      <c r="D43" s="6">
        <v>0</v>
      </c>
      <c r="E43" s="12">
        <v>0</v>
      </c>
      <c r="F43" s="6">
        <v>0</v>
      </c>
      <c r="G43" s="28">
        <f>G15</f>
        <v>3909.3146166453798</v>
      </c>
      <c r="H43" s="41">
        <v>0</v>
      </c>
      <c r="I43" s="33">
        <v>0</v>
      </c>
      <c r="J43" s="42">
        <v>0</v>
      </c>
      <c r="K43" s="42">
        <v>0</v>
      </c>
      <c r="L43" s="6">
        <v>0</v>
      </c>
      <c r="M43" s="27">
        <v>3909.3146166453798</v>
      </c>
      <c r="N43" s="28">
        <v>2972.7282399100795</v>
      </c>
      <c r="O43" s="28">
        <v>936.58637673530029</v>
      </c>
      <c r="P43" s="35"/>
      <c r="R43" s="29"/>
    </row>
    <row r="44" spans="1:18" ht="15.6" x14ac:dyDescent="0.3">
      <c r="B44" s="10" t="s">
        <v>67</v>
      </c>
      <c r="C44" s="43">
        <v>0</v>
      </c>
      <c r="D44" s="6">
        <v>0</v>
      </c>
      <c r="E44" s="12">
        <v>0</v>
      </c>
      <c r="F44" s="28">
        <v>9202.2540564572409</v>
      </c>
      <c r="G44" s="28">
        <v>0</v>
      </c>
      <c r="H44" s="41">
        <v>0</v>
      </c>
      <c r="I44" s="6">
        <v>0</v>
      </c>
      <c r="J44" s="6">
        <v>0</v>
      </c>
      <c r="K44" s="42">
        <v>0</v>
      </c>
      <c r="L44" s="6">
        <v>0</v>
      </c>
      <c r="M44" s="27">
        <v>9202.2540564572409</v>
      </c>
      <c r="N44" s="28">
        <v>10046.353990566724</v>
      </c>
      <c r="O44" s="28">
        <v>-844.099934109483</v>
      </c>
      <c r="P44" s="29"/>
      <c r="R44" s="29"/>
    </row>
    <row r="45" spans="1:18" ht="15.6" x14ac:dyDescent="0.3">
      <c r="B45" s="6" t="s">
        <v>68</v>
      </c>
      <c r="C45" s="6">
        <v>0</v>
      </c>
      <c r="D45" s="6">
        <v>0</v>
      </c>
      <c r="E45" s="12">
        <v>0</v>
      </c>
      <c r="F45" s="28">
        <v>9060.7855095515097</v>
      </c>
      <c r="G45" s="28">
        <f>G21</f>
        <v>10110.766621161099</v>
      </c>
      <c r="H45" s="33">
        <v>0</v>
      </c>
      <c r="I45" s="6">
        <v>0</v>
      </c>
      <c r="J45" s="6">
        <v>0</v>
      </c>
      <c r="K45" s="6">
        <v>0</v>
      </c>
      <c r="L45" s="6">
        <v>0</v>
      </c>
      <c r="M45" s="27">
        <v>19171.552130712611</v>
      </c>
      <c r="N45" s="28">
        <v>12548.16</v>
      </c>
      <c r="O45" s="28">
        <v>6623.3921307126111</v>
      </c>
      <c r="P45" s="2"/>
      <c r="Q45" s="3"/>
      <c r="R45" s="29"/>
    </row>
    <row r="46" spans="1:18" ht="15.6" x14ac:dyDescent="0.3">
      <c r="B46" s="6" t="s">
        <v>69</v>
      </c>
      <c r="C46" s="10">
        <v>0</v>
      </c>
      <c r="D46" s="6">
        <v>0</v>
      </c>
      <c r="E46" s="12">
        <v>0</v>
      </c>
      <c r="F46" s="28">
        <v>7234.7528094442032</v>
      </c>
      <c r="G46" s="28">
        <v>0</v>
      </c>
      <c r="H46" s="40">
        <v>0</v>
      </c>
      <c r="I46" s="6">
        <v>0</v>
      </c>
      <c r="J46" s="6">
        <v>0</v>
      </c>
      <c r="K46" s="46">
        <v>0</v>
      </c>
      <c r="L46" s="6">
        <v>0</v>
      </c>
      <c r="M46" s="27">
        <v>7234.7528094442032</v>
      </c>
      <c r="N46" s="6">
        <v>0</v>
      </c>
      <c r="O46" s="28">
        <v>7234.7528094442032</v>
      </c>
      <c r="P46" s="3"/>
      <c r="Q46" s="3"/>
      <c r="R46" s="3"/>
    </row>
    <row r="47" spans="1:18" ht="15.6" x14ac:dyDescent="0.3">
      <c r="A47" s="2"/>
      <c r="B47" s="2"/>
      <c r="C47" s="44">
        <v>101993.08999999998</v>
      </c>
      <c r="D47" s="44">
        <v>169585.37999999998</v>
      </c>
      <c r="E47" s="2"/>
      <c r="F47" s="3">
        <v>205013.99</v>
      </c>
      <c r="G47" s="44">
        <f>SUM(G5:G46)</f>
        <v>108150.74000000002</v>
      </c>
      <c r="H47" s="44">
        <v>323078.40999999992</v>
      </c>
      <c r="I47" s="44">
        <v>100090.29000000004</v>
      </c>
      <c r="J47" s="44">
        <v>223255.08999999997</v>
      </c>
      <c r="K47" s="2"/>
      <c r="L47" s="44">
        <v>80092.809999999969</v>
      </c>
      <c r="M47" s="45">
        <v>1311259.8000000003</v>
      </c>
      <c r="N47" s="35">
        <v>1215757.6246656894</v>
      </c>
      <c r="O47" s="2">
        <v>95502.175334310305</v>
      </c>
      <c r="P47" s="3"/>
      <c r="Q47" s="3"/>
      <c r="R47" s="3"/>
    </row>
    <row r="48" spans="1:18" ht="15.6" x14ac:dyDescent="0.3">
      <c r="A48" s="3"/>
      <c r="B48" s="3"/>
      <c r="C48" s="3"/>
      <c r="D48" s="3"/>
      <c r="E48" s="3"/>
      <c r="F48" s="3"/>
      <c r="G48" s="3"/>
      <c r="H48" s="3"/>
      <c r="I48" s="3"/>
      <c r="J48" s="2"/>
      <c r="M48" s="3"/>
      <c r="N48" s="2"/>
      <c r="O48" s="2"/>
      <c r="P48" s="3"/>
      <c r="Q48" s="3"/>
      <c r="R48" s="3"/>
    </row>
    <row r="49" spans="1:18" ht="15.6" x14ac:dyDescent="0.3">
      <c r="A49" s="3"/>
      <c r="B49" s="3"/>
      <c r="C49" s="3"/>
      <c r="E49" s="3"/>
      <c r="F49" s="3"/>
      <c r="G49" s="3"/>
      <c r="H49" s="3"/>
      <c r="I49" s="3"/>
      <c r="J49" s="3"/>
      <c r="M49" s="3"/>
      <c r="N49" s="2"/>
      <c r="O49" s="2"/>
      <c r="P49" s="3"/>
      <c r="Q49" s="3"/>
      <c r="R49" s="3"/>
    </row>
    <row r="50" spans="1:18" ht="15.6" x14ac:dyDescent="0.3">
      <c r="A50" s="3"/>
      <c r="B50" s="3"/>
      <c r="C50" s="3"/>
      <c r="D50" s="3"/>
      <c r="E50" s="3"/>
      <c r="F50" s="3"/>
      <c r="G50" s="3"/>
      <c r="H50" s="3"/>
      <c r="I50" s="3"/>
      <c r="M50" s="3"/>
      <c r="N50" s="2"/>
      <c r="O50" s="2"/>
      <c r="P50" s="3"/>
      <c r="Q50" s="3"/>
      <c r="R50" s="3"/>
    </row>
    <row r="51" spans="1:18" ht="15.6" x14ac:dyDescent="0.3">
      <c r="A51" s="3"/>
      <c r="C51" s="2"/>
      <c r="D51" s="3"/>
      <c r="E51" s="3"/>
      <c r="F51" s="3"/>
      <c r="G51" s="3"/>
      <c r="H51" s="3"/>
      <c r="I51" s="3"/>
      <c r="M51" s="3"/>
      <c r="N51" s="2"/>
      <c r="O51" s="2"/>
      <c r="P51" s="3"/>
      <c r="Q51" s="3"/>
      <c r="R51" s="3"/>
    </row>
  </sheetData>
  <conditionalFormatting sqref="O1:O51">
    <cfRule type="cellIs" dxfId="0" priority="1" operator="lessThan">
      <formula>0</formula>
    </cfRule>
  </conditionalFormatting>
  <pageMargins left="0.7" right="0.7" top="0.75" bottom="0.75" header="0.3" footer="0.3"/>
  <pageSetup paperSize="9" scale="54" orientation="landscape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Cuypers</dc:creator>
  <cp:lastModifiedBy>Anne Boeykens</cp:lastModifiedBy>
  <cp:lastPrinted>2024-06-18T07:12:56Z</cp:lastPrinted>
  <dcterms:created xsi:type="dcterms:W3CDTF">2024-06-11T13:46:42Z</dcterms:created>
  <dcterms:modified xsi:type="dcterms:W3CDTF">2024-07-01T13:14:54Z</dcterms:modified>
</cp:coreProperties>
</file>